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9_общая структура\Бизнес-планирование\Факт\Сайт\1 квартал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W10" i="1"/>
  <c r="W11" i="1" s="1"/>
  <c r="W13" i="1" s="1"/>
  <c r="W9" i="1"/>
  <c r="W8" i="1"/>
  <c r="W7" i="1"/>
  <c r="W6" i="1"/>
  <c r="V12" i="1"/>
  <c r="V10" i="1"/>
  <c r="V9" i="1"/>
  <c r="V8" i="1"/>
  <c r="V7" i="1"/>
  <c r="V6" i="1"/>
  <c r="U12" i="1" l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<sst xmlns="http://schemas.openxmlformats.org/spreadsheetml/2006/main" count="32" uniqueCount="32">
  <si>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</si>
  <si>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</si>
  <si>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</si>
  <si>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</si>
  <si>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</si>
  <si>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</si>
  <si>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</si>
  <si>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</si>
  <si>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</si>
  <si>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</si>
  <si>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</si>
  <si>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</si>
  <si>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</si>
  <si>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</si>
  <si>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</si>
  <si>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</si>
  <si>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</si>
  <si>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</si>
  <si>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</si>
  <si>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</si>
  <si>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</si>
  <si>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</si>
  <si>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</si>
  <si>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</si>
  <si>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</si>
  <si>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</si>
  <si>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</si>
  <si>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</si>
  <si>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</si>
  <si>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</si>
  <si>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прогноз</t>
  </si>
  <si>
    <t>Прогноз финансовых результатов на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</si>
</sst>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19/&#1054;&#1090;&#1095;&#1105;&#1090;_1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>
        <row r="13">
          <cell r="T13">
            <v>300996.90599999996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2">
          <cell r="J12">
            <v>8550451.0583551284</v>
          </cell>
          <cell r="U12">
            <v>9481704.3312893808</v>
          </cell>
        </row>
        <row r="18">
          <cell r="J18">
            <v>-7320398.9099999983</v>
          </cell>
          <cell r="U18">
            <v>-8198890.5440000007</v>
          </cell>
        </row>
        <row r="24">
          <cell r="J24">
            <v>1230052.1483551287</v>
          </cell>
          <cell r="U24">
            <v>1282813.7872893808</v>
          </cell>
        </row>
        <row r="30">
          <cell r="J30">
            <v>-6241.8098900000005</v>
          </cell>
          <cell r="U30">
            <v>-5464.6373600000006</v>
          </cell>
        </row>
        <row r="31">
          <cell r="J31">
            <v>-187006.19246999998</v>
          </cell>
          <cell r="U31">
            <v>-165697.63680000001</v>
          </cell>
        </row>
        <row r="33">
          <cell r="J33">
            <v>8400</v>
          </cell>
          <cell r="U33">
            <v>10808.46811</v>
          </cell>
        </row>
        <row r="34">
          <cell r="J34">
            <v>-685365.49913159735</v>
          </cell>
          <cell r="U34">
            <v>-625430.11495999992</v>
          </cell>
        </row>
        <row r="35">
          <cell r="J35">
            <v>15</v>
          </cell>
          <cell r="U35">
            <v>0</v>
          </cell>
        </row>
        <row r="36">
          <cell r="J36">
            <v>705198.38084</v>
          </cell>
          <cell r="U36">
            <v>703313.51419000013</v>
          </cell>
        </row>
        <row r="38">
          <cell r="J38">
            <v>-420182.62404000002</v>
          </cell>
          <cell r="U38">
            <v>-573449.26150999987</v>
          </cell>
        </row>
        <row r="45">
          <cell r="J45">
            <v>-144809.52754147208</v>
          </cell>
          <cell r="U45">
            <v>390765.36034999997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N1" sqref="N1:N1048576"/>
    </sheetView>
  </sheetViews>
  <sheetFormatPr defaultRowHeight="15.75" customHeight="1" x14ac:dyDescent="0.25"/>
  <cols>
    <col min="1" max="1" width="0" hidden="1" customWidth="1"/>
    <col min="2" max="2" width="44.140625" customWidth="1"/>
    <col min="3" max="14" width="16.7109375" hidden="1" customWidth="1"/>
    <col min="15" max="23" width="16.7109375" customWidth="1"/>
  </cols>
  <sheetData>
    <row r="2" spans="2:23" ht="15.75" customHeight="1" x14ac:dyDescent="0.3">
      <c r="B2" s="1" t="s">
        <v>31</v>
      </c>
      <c r="T2" s="7"/>
    </row>
    <row r="3" spans="2:23" ht="15.75" customHeight="1" x14ac:dyDescent="0.25">
      <c r="P3" s="6"/>
      <c r="Q3" s="6"/>
      <c r="R3" s="6"/>
      <c r="S3" s="6"/>
      <c r="T3" s="6"/>
      <c r="U3" s="8"/>
      <c r="V3" s="6"/>
      <c r="W3" s="6"/>
    </row>
    <row r="4" spans="2:23" ht="15.75" customHeight="1" x14ac:dyDescent="0.25">
      <c r="W4" t="s">
        <v>11</v>
      </c>
    </row>
    <row r="5" spans="2:23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</row>
    <row r="6" spans="2:23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'[7]8.ОФР'!$J$12</f>
        <v>8550451.0583551284</v>
      </c>
    </row>
    <row r="7" spans="2:23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'[7]8.ОФР'!$J$18*-1</f>
        <v>7320398.9099999983</v>
      </c>
    </row>
    <row r="8" spans="2:23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'[7]8.ОФР'!$J$24</f>
        <v>1230052.1483551287</v>
      </c>
    </row>
    <row r="9" spans="2:23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'[7]8.ОФР'!$J$30*-1+'[7]8.ОФР'!$J$31*-1</f>
        <v>193248.00235999998</v>
      </c>
    </row>
    <row r="10" spans="2:23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'[7]8.ОФР'!$J$33+'[7]8.ОФР'!$J$34+'[7]8.ОФР'!$J$35+'[7]8.ОФР'!$J$36+'[7]8.ОФР'!$J$38</f>
        <v>-391934.74233159737</v>
      </c>
    </row>
    <row r="11" spans="2:23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>R8-R9+R10</f>
        <v>569919.76381970919</v>
      </c>
      <c r="S11" s="5">
        <f>S8-S9+S10</f>
        <v>695915.29652481072</v>
      </c>
      <c r="T11" s="5">
        <f>T8-T9+T10</f>
        <v>334468.33656877116</v>
      </c>
      <c r="U11" s="5">
        <f>U8-U9+U10</f>
        <v>-111482.8303165398</v>
      </c>
      <c r="V11" s="5">
        <f>V8-V9+V10</f>
        <v>626894.11895938113</v>
      </c>
      <c r="W11" s="5">
        <f>W8-W9+W10</f>
        <v>644869.4036635313</v>
      </c>
    </row>
    <row r="12" spans="2:23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'[7]8.ОФР'!$J$45*-1</f>
        <v>144809.52754147208</v>
      </c>
    </row>
    <row r="13" spans="2:23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2">(N11-N12)</f>
        <v>22722.589169354003</v>
      </c>
      <c r="O13" s="5">
        <f t="shared" si="2"/>
        <v>3597.8935998957604</v>
      </c>
      <c r="P13" s="5">
        <f t="shared" ref="P13:Q13" si="3">(P11-P12)</f>
        <v>1482315.8072363201</v>
      </c>
      <c r="Q13" s="5">
        <f t="shared" si="3"/>
        <v>-997197.91379164858</v>
      </c>
      <c r="R13" s="5">
        <f>(R11-R12)</f>
        <v>441679.6708897092</v>
      </c>
      <c r="S13" s="5">
        <f>(S11-S12)</f>
        <v>522342.75250481075</v>
      </c>
      <c r="T13" s="5">
        <f>(T11-T12)</f>
        <v>149831.27521877104</v>
      </c>
      <c r="U13" s="5">
        <f>(U11-U12)</f>
        <v>7857.160373460254</v>
      </c>
      <c r="V13" s="5">
        <f>(V11-V12)</f>
        <v>1017659.4793093811</v>
      </c>
      <c r="W13" s="5">
        <f>(W11-W12)</f>
        <v>500059.87612205918</v>
      </c>
    </row>
  </sheetData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2019-05-15T06:14:55Z</dcterms:modified>
</cp:coreProperties>
</file>